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https://urjc-my.sharepoint.com/personal/esmeralda_carroza_urjc_es/Documents/Escritorio/"/>
    </mc:Choice>
  </mc:AlternateContent>
  <xr:revisionPtr revIDLastSave="0" documentId="8_{39BDB850-B7A5-44CA-8E92-1F7AB10787A0}" xr6:coauthVersionLast="46" xr6:coauthVersionMax="46" xr10:uidLastSave="{00000000-0000-0000-0000-000000000000}"/>
  <bookViews>
    <workbookView xWindow="-120" yWindow="-120" windowWidth="29040" windowHeight="15840" tabRatio="577"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<sst xmlns="http://schemas.openxmlformats.org/spreadsheetml/2006/main" count="5247" uniqueCount="4952">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</sst>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24" dataDxfId="23">
  <tableColumns count="1">
    <tableColumn id="1" xr3:uid="{00000000-0010-0000-0000-000001000000}"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16" dataDxfId="15">
  <tableColumns count="6">
    <tableColumn id="6" xr3:uid="{00000000-0010-0000-0200-000006000000}" name="xs:species" dataDxfId="14"/>
    <tableColumn id="2" xr3:uid="{00000000-0010-0000-0200-000002000000}" name="xs:nonRecovery" dataDxfId="13"/>
    <tableColumn id="3" xr3:uid="{00000000-0010-0000-0200-000003000000}" name="xs:mild" dataDxfId="12"/>
    <tableColumn id="4" xr3:uid="{00000000-0010-0000-0200-000004000000}" name="xs:moderate" dataDxfId="11"/>
    <tableColumn id="5" xr3:uid="{00000000-0010-0000-0200-000005000000}" name="xs:severe" dataDxfId="10"/>
    <tableColumn id="10" xr3:uid="{00000000-0010-0000-0200-00000A000000}" name="xs:custom" dataDxfId="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5" dataDxfId="4">
  <tableColumns count="4">
    <tableColumn id="5" xr3:uid="{00000000-0010-0000-0300-000005000000}" name="xs:species" dataDxfId="3"/>
    <tableColumn id="2" xr3:uid="{00000000-0010-0000-0300-000002000000}" name="xs:reused" dataDxfId="2"/>
    <tableColumn id="3" xr3:uid="{00000000-0010-0000-0300-000003000000}" name="xs:returned" dataDxfId="1"/>
    <tableColumn id="4" xr3:uid="{00000000-0010-0000-0300-000004000000}"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abSelected="1" topLeftCell="C1" zoomScale="85" zoomScaleNormal="85" workbookViewId="0">
      <selection activeCell="D3" sqref="D3"/>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23" t="str">
        <f>UPPER(NTS_title)</f>
        <v>RESUMEN NO TÉCNICO DEL PROYECTO</v>
      </c>
      <c r="D1" s="123"/>
      <c r="E1" s="123"/>
      <c r="F1" s="123"/>
      <c r="G1" s="32" t="s">
        <v>6</v>
      </c>
      <c r="H1" s="29"/>
    </row>
    <row r="2" spans="1:9" ht="16.149999999999999" customHeight="1" x14ac:dyDescent="0.25">
      <c r="A2" s="5" t="s">
        <v>152</v>
      </c>
      <c r="B2" s="7" t="str">
        <f>IF(TRIM(D2)="","",UPPER(D2))</f>
        <v/>
      </c>
      <c r="C2" s="11" t="str">
        <f>country_label</f>
        <v>País</v>
      </c>
      <c r="D2" s="17"/>
      <c r="E2" s="126"/>
      <c r="F2" s="127"/>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26"/>
      <c r="F3" s="127"/>
      <c r="G3" s="74" t="s">
        <v>550</v>
      </c>
      <c r="H3" s="29"/>
      <c r="I3" s="30" t="str">
        <f>compulsory_field_tinstr&amp;" "</f>
        <v xml:space="preserve">Obligatorio </v>
      </c>
    </row>
    <row r="4" spans="1:9" s="69" customFormat="1" ht="15" customHeight="1" x14ac:dyDescent="0.25">
      <c r="A4" s="5" t="s">
        <v>509</v>
      </c>
      <c r="B4" s="4" t="str">
        <f>IF(TRIM(D4)="","",VALUE(MID(D4,SEARCH("[", D4)+1,SEARCH("]",D4)-SEARCH("[",D4)-1)))</f>
        <v/>
      </c>
      <c r="C4" s="68" t="str">
        <f>euSubmission_label</f>
        <v>Presentación UE</v>
      </c>
      <c r="D4" s="67"/>
      <c r="E4" s="128"/>
      <c r="F4" s="129"/>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
      </c>
      <c r="C5" s="11" t="str">
        <f>projectTitle_label</f>
        <v>Título del proyecto</v>
      </c>
      <c r="D5" s="120"/>
      <c r="E5" s="120"/>
      <c r="F5" s="120"/>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0"/>
      <c r="E6" s="131"/>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3"/>
      <c r="E7" s="113"/>
      <c r="F7" s="113"/>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24" t="str">
        <f>duration_unit_label</f>
        <v>(en meses)</v>
      </c>
      <c r="F8" s="125"/>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38" t="str">
        <f>keywords_label</f>
        <v>Palabras clave</v>
      </c>
      <c r="D9" s="138"/>
      <c r="E9" s="138"/>
      <c r="F9" s="142"/>
      <c r="G9" s="74" t="s">
        <v>550</v>
      </c>
      <c r="I9" s="30" t="str">
        <f>compulsory_field_tinstr&amp;" "&amp;at_least_one_keyword_mssg</f>
        <v>Obligatorio Debe introducirse al menos una palabra clave.</v>
      </c>
    </row>
    <row r="10" spans="1:9" x14ac:dyDescent="0.25">
      <c r="A10" s="5"/>
      <c r="B10" s="7" t="str">
        <f t="shared" ref="B10:B14" si="0">IF(TRIM(D10)="","",D10)</f>
        <v/>
      </c>
      <c r="C10" s="20" t="str">
        <f>keyword_label &amp; " " &amp; 1</f>
        <v>Palabra clave (Keyword) 1</v>
      </c>
      <c r="D10" s="120"/>
      <c r="E10" s="120"/>
      <c r="F10" s="120"/>
      <c r="I10" s="30" t="str">
        <f>maxLength_50_tinstr&amp;" "&amp;keyword_tinstr</f>
        <v>La longitud máxima es de 50 caracteres, incluidos espacios. Puede constar de más de una palabra.</v>
      </c>
    </row>
    <row r="11" spans="1:9" x14ac:dyDescent="0.25">
      <c r="A11" s="5"/>
      <c r="B11" s="7" t="str">
        <f t="shared" si="0"/>
        <v/>
      </c>
      <c r="C11" s="20" t="str">
        <f>keyword_label &amp; " " &amp; 2</f>
        <v>Palabra clave (Keyword) 2</v>
      </c>
      <c r="D11" s="113"/>
      <c r="E11" s="113"/>
      <c r="F11" s="113"/>
      <c r="I11" s="30" t="str">
        <f>maxLength_50_tinstr&amp;" "&amp;keyword_tinstr</f>
        <v>La longitud máxima es de 50 caracteres, incluidos espacios. Puede constar de más de una palabra.</v>
      </c>
    </row>
    <row r="12" spans="1:9" x14ac:dyDescent="0.25">
      <c r="A12" s="5"/>
      <c r="B12" s="7" t="str">
        <f t="shared" si="0"/>
        <v/>
      </c>
      <c r="C12" s="20" t="str">
        <f>keyword_label &amp; " " &amp; 3</f>
        <v>Palabra clave (Keyword) 3</v>
      </c>
      <c r="D12" s="113"/>
      <c r="E12" s="113"/>
      <c r="F12" s="113"/>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33"/>
      <c r="E13" s="133"/>
      <c r="F13" s="133"/>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3"/>
      <c r="E14" s="113"/>
      <c r="F14" s="113"/>
      <c r="G14" s="24"/>
      <c r="I14" s="30" t="str">
        <f>maxLength_50_tinstr&amp;" "&amp;keyword_tinstr</f>
        <v>La longitud máxima es de 50 caracteres, incluidos espacios. Puede constar de más de una palabra.</v>
      </c>
    </row>
    <row r="15" spans="1:9" x14ac:dyDescent="0.25">
      <c r="A15" s="5" t="s">
        <v>515</v>
      </c>
      <c r="C15" s="139" t="str" cm="1">
        <f t="array" ref="C15">projectPurposes_label</f>
        <v>Finalidad del (de los) proyecto(s)</v>
      </c>
      <c r="D15" s="139"/>
      <c r="E15" s="139"/>
      <c r="F15" s="139"/>
      <c r="G15" s="74" t="s">
        <v>550</v>
      </c>
      <c r="I15" s="30" t="str">
        <f>compulsory_field_tinstr&amp;" "&amp;projectPurposes_tinstr&amp;" "&amp;at_least_one_purpose_mssg</f>
        <v>Obligatorio Rellene la hoja «Finalidad del proyecto». Debe elegirse al menos una finalidad.</v>
      </c>
    </row>
    <row r="16" spans="1:9" x14ac:dyDescent="0.25">
      <c r="A16" s="5"/>
      <c r="C16" s="138" t="str">
        <f>objectives_and_benefits_label</f>
        <v>Objetivos y beneficios previstos del proyecto</v>
      </c>
      <c r="D16" s="138"/>
      <c r="E16" s="138"/>
      <c r="F16" s="138"/>
      <c r="G16" s="138"/>
    </row>
    <row r="17" spans="1:9" x14ac:dyDescent="0.25">
      <c r="A17" s="5"/>
      <c r="C17" s="144" t="str">
        <f>projectObjectives_label</f>
        <v>Objetivos del proyecto</v>
      </c>
      <c r="D17" s="144"/>
      <c r="E17" s="144"/>
      <c r="F17" s="144"/>
      <c r="G17" s="74" t="s">
        <v>550</v>
      </c>
    </row>
    <row r="18" spans="1:9" ht="127.5" customHeight="1" x14ac:dyDescent="0.25">
      <c r="A18" s="5" t="s">
        <v>157</v>
      </c>
      <c r="B18" s="15" t="str">
        <f>IF(TRIM(C18)="","",C18)</f>
        <v/>
      </c>
      <c r="C18" s="121"/>
      <c r="D18" s="113"/>
      <c r="E18" s="113"/>
      <c r="F18" s="113"/>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44" t="str">
        <f>potentialBenefits_label</f>
        <v>Probables beneficios potenciales de este proyecto</v>
      </c>
      <c r="D19" s="144"/>
      <c r="E19" s="144"/>
      <c r="F19" s="144"/>
      <c r="G19" s="74" t="s">
        <v>550</v>
      </c>
    </row>
    <row r="20" spans="1:9" ht="127.5" customHeight="1" x14ac:dyDescent="0.25">
      <c r="A20" s="5" t="s">
        <v>158</v>
      </c>
      <c r="B20" s="15" t="str">
        <f>IF(TRIM(C20)="","",C20)</f>
        <v/>
      </c>
      <c r="C20" s="121"/>
      <c r="D20" s="113"/>
      <c r="E20" s="113"/>
      <c r="F20" s="113"/>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11" t="str" cm="1">
        <f t="array" ref="C21">predicted_harms_label</f>
        <v>Daños previstos</v>
      </c>
      <c r="D21" s="111"/>
      <c r="E21" s="111"/>
      <c r="F21" s="111"/>
      <c r="G21" s="111"/>
    </row>
    <row r="22" spans="1:9" x14ac:dyDescent="0.25">
      <c r="A22" s="5"/>
      <c r="B22" s="7"/>
      <c r="C22" s="119" t="str">
        <f>procedures_label</f>
        <v>¿En qué procedimientos se utilizarán normalmente los animales?</v>
      </c>
      <c r="D22" s="119"/>
      <c r="E22" s="119"/>
      <c r="F22" s="119"/>
      <c r="G22" s="74" t="s">
        <v>550</v>
      </c>
    </row>
    <row r="23" spans="1:9" ht="127.5" customHeight="1" x14ac:dyDescent="0.25">
      <c r="A23" s="5" t="s">
        <v>159</v>
      </c>
      <c r="B23" s="15" t="str">
        <f>IF(TRIM(C23)="","",C23)</f>
        <v/>
      </c>
      <c r="C23" s="121"/>
      <c r="D23" s="113"/>
      <c r="E23" s="113"/>
      <c r="F23" s="113"/>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4" t="str" cm="1">
        <f t="array" ref="C24">expectedImpacts_label</f>
        <v>Efectos previstos/efectos adversos en los animales</v>
      </c>
      <c r="D24" s="114"/>
      <c r="E24" s="114"/>
      <c r="F24" s="114"/>
      <c r="G24" s="74" t="s">
        <v>550</v>
      </c>
    </row>
    <row r="25" spans="1:9" ht="127.5" customHeight="1" x14ac:dyDescent="0.25">
      <c r="A25" s="5" t="s">
        <v>160</v>
      </c>
      <c r="B25" s="15" t="str">
        <f>IF(TRIM(C25)="","",C25)</f>
        <v/>
      </c>
      <c r="C25" s="121"/>
      <c r="D25" s="113"/>
      <c r="E25" s="113"/>
      <c r="F25" s="113"/>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40" t="str">
        <f>expectedHarms_label</f>
        <v>Daños previstos</v>
      </c>
      <c r="D26" s="140"/>
      <c r="E26" s="140"/>
      <c r="F26" s="141"/>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7" t="str">
        <f>fateList_label</f>
        <v>Destino de los animales mantenidos vivos</v>
      </c>
      <c r="D27" s="137"/>
      <c r="E27" s="137"/>
      <c r="F27" s="137"/>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22" t="str">
        <f>fateReasons_label</f>
        <v>Motivos del destino previsto de los animales después del procedimiento</v>
      </c>
      <c r="D28" s="122"/>
      <c r="E28" s="122"/>
      <c r="F28" s="122"/>
      <c r="G28" s="74" t="s">
        <v>550</v>
      </c>
    </row>
    <row r="29" spans="1:9" ht="127.5" customHeight="1" x14ac:dyDescent="0.25">
      <c r="A29" s="5" t="s">
        <v>161</v>
      </c>
      <c r="B29" s="15" t="str">
        <f>IF(TRIM(C29)="","",C29)</f>
        <v/>
      </c>
      <c r="C29" s="121"/>
      <c r="D29" s="113"/>
      <c r="E29" s="113"/>
      <c r="F29" s="113"/>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11" t="str">
        <f>application_of_the_three_rs_label</f>
        <v>Aplicación de la regla de las «tres erres»</v>
      </c>
      <c r="D30" s="111"/>
      <c r="E30" s="111"/>
      <c r="F30" s="111"/>
      <c r="G30" s="111"/>
    </row>
    <row r="31" spans="1:9" x14ac:dyDescent="0.25">
      <c r="A31" s="5"/>
      <c r="B31" s="7"/>
      <c r="C31" s="111" t="str">
        <f>replacement_label</f>
        <v>1. Reemplazo</v>
      </c>
      <c r="D31" s="111"/>
      <c r="E31" s="111"/>
      <c r="F31" s="111"/>
      <c r="G31" s="74" t="s">
        <v>550</v>
      </c>
    </row>
    <row r="32" spans="1:9" ht="127.5" customHeight="1" x14ac:dyDescent="0.25">
      <c r="A32" s="5" t="s">
        <v>162</v>
      </c>
      <c r="B32" s="15" t="str">
        <f>IF(TRIM(C32)="","",C32)</f>
        <v/>
      </c>
      <c r="C32" s="121"/>
      <c r="D32" s="113"/>
      <c r="E32" s="113"/>
      <c r="F32" s="113"/>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15" t="str">
        <f>reduction_label</f>
        <v>2. Reducción</v>
      </c>
      <c r="D33" s="115"/>
      <c r="E33" s="115"/>
      <c r="F33" s="115"/>
      <c r="G33" s="74" t="s">
        <v>550</v>
      </c>
    </row>
    <row r="34" spans="1:9" ht="150.75" customHeight="1" x14ac:dyDescent="0.25">
      <c r="A34" s="5" t="s">
        <v>163</v>
      </c>
      <c r="B34" s="15" t="str">
        <f>IF(TRIM(C34)="","",C34)</f>
        <v/>
      </c>
      <c r="C34" s="121"/>
      <c r="D34" s="113"/>
      <c r="E34" s="113"/>
      <c r="F34" s="113"/>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15" t="str">
        <f>refinement_label</f>
        <v>3. Refinamiento</v>
      </c>
      <c r="D35" s="115"/>
      <c r="E35" s="115"/>
      <c r="F35" s="115"/>
      <c r="G35" s="74" t="s">
        <v>550</v>
      </c>
    </row>
    <row r="36" spans="1:9" ht="127.5" customHeight="1" x14ac:dyDescent="0.25">
      <c r="A36" s="5" t="s">
        <v>164</v>
      </c>
      <c r="B36" s="15" t="str">
        <f>IF(TRIM(C36)="","",C36)</f>
        <v/>
      </c>
      <c r="C36" s="121"/>
      <c r="D36" s="113"/>
      <c r="E36" s="113"/>
      <c r="F36" s="113"/>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4" t="str">
        <f>speciesChoiceExplanation_label</f>
        <v>Explique la elección de las especies y las etapas de vida correspondientes</v>
      </c>
      <c r="D37" s="114"/>
      <c r="E37" s="114"/>
      <c r="F37" s="114"/>
      <c r="G37" s="74" t="s">
        <v>550</v>
      </c>
    </row>
    <row r="38" spans="1:9" ht="127.5" customHeight="1" x14ac:dyDescent="0.25">
      <c r="A38" s="5" t="s">
        <v>165</v>
      </c>
      <c r="B38" s="15" t="str">
        <f>IF(TRIM(C38)="","",C38)</f>
        <v/>
      </c>
      <c r="C38" s="121"/>
      <c r="D38" s="113"/>
      <c r="E38" s="113"/>
      <c r="F38" s="113"/>
      <c r="H38" s="35"/>
      <c r="I38" s="30" t="str">
        <f>compulsory_field_tinstr&amp;" "&amp;maxLength_2500_tinstr</f>
        <v>Obligatorio La longitud máxima es de 2 500 caracteres.</v>
      </c>
    </row>
    <row r="39" spans="1:9" ht="30" x14ac:dyDescent="0.25">
      <c r="A39" s="5"/>
      <c r="B39" s="7"/>
      <c r="C39" s="143" t="str">
        <f>project_selected_for_ra_label</f>
        <v>Proyecto seleccionado para la evaluación retrospectiva</v>
      </c>
      <c r="D39" s="143"/>
      <c r="E39" s="143"/>
      <c r="F39" s="143"/>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34" t="str">
        <f>IF((CONCATENATE(B41,B43,B44,B45,B47)&lt;&gt;"")*AND(B40&lt;&gt;1),inconsistent_value_mssg,"")</f>
        <v/>
      </c>
      <c r="F40" s="135"/>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2" t="s">
        <v>63</v>
      </c>
      <c r="F41" s="112"/>
      <c r="G41" s="75" t="str">
        <f>IF($B$40=1,"*","")</f>
        <v/>
      </c>
      <c r="H41" s="35"/>
      <c r="I41" s="30" t="str">
        <f>IF($B$40=1,compulsory_field_tinstr&amp;" "&amp;date_format_tinstr,"")</f>
        <v/>
      </c>
    </row>
    <row r="42" spans="1:9" x14ac:dyDescent="0.25">
      <c r="A42" s="5"/>
      <c r="B42" s="26"/>
      <c r="C42" s="116" t="str">
        <f>ra_reasons_label</f>
        <v>Motivos de la evaluación retrospectiva</v>
      </c>
      <c r="D42" s="116"/>
      <c r="E42" s="136"/>
      <c r="F42" s="136"/>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17" t="str">
        <f>severeProcedure_label</f>
        <v>Incluye procedimientos severos</v>
      </c>
      <c r="E43" s="117"/>
      <c r="F43" s="19"/>
      <c r="G43" s="22"/>
    </row>
    <row r="44" spans="1:9" ht="14.25" customHeight="1" x14ac:dyDescent="0.25">
      <c r="A44" s="5" t="s">
        <v>169</v>
      </c>
      <c r="B44" s="6" t="str">
        <f t="shared" si="2"/>
        <v/>
      </c>
      <c r="C44" s="21"/>
      <c r="D44" s="118" t="str">
        <f>nhpUse_label</f>
        <v>Utiliza primates no humanos</v>
      </c>
      <c r="E44" s="118"/>
      <c r="F44" s="19" t="s">
        <v>6</v>
      </c>
      <c r="G44" s="22"/>
    </row>
    <row r="45" spans="1:9" x14ac:dyDescent="0.25">
      <c r="A45" s="5" t="s">
        <v>170</v>
      </c>
      <c r="B45" s="6" t="str">
        <f t="shared" si="2"/>
        <v/>
      </c>
      <c r="C45" s="28" t="str">
        <f>IF((B47&lt;&gt;"")*AND(B45&lt;&gt;1),inconsistent_value_mssg,"")</f>
        <v/>
      </c>
      <c r="D45" s="118" t="str">
        <f>other_label</f>
        <v>Otros motivos</v>
      </c>
      <c r="E45" s="118"/>
      <c r="F45" s="19"/>
      <c r="G45" s="22"/>
    </row>
    <row r="46" spans="1:9" s="23" customFormat="1" x14ac:dyDescent="0.25">
      <c r="A46" s="5"/>
      <c r="B46" s="6"/>
      <c r="C46" s="119" t="str">
        <f>otherExplanation_label</f>
        <v>Explicación del otro motivo de la evaluación retrospectiva</v>
      </c>
      <c r="D46" s="119"/>
      <c r="E46" s="119"/>
      <c r="F46" s="119"/>
      <c r="G46" s="22"/>
      <c r="H46" s="35"/>
      <c r="I46" s="30"/>
    </row>
    <row r="47" spans="1:9" ht="57.4" customHeight="1" x14ac:dyDescent="0.25">
      <c r="A47" s="5" t="s">
        <v>171</v>
      </c>
      <c r="B47" s="15" t="str">
        <f>IF(TRIM(C47)="","",C47)</f>
        <v/>
      </c>
      <c r="C47" s="120"/>
      <c r="D47" s="120"/>
      <c r="E47" s="120"/>
      <c r="F47" s="120"/>
      <c r="G47" s="75" t="str">
        <f>IF($B$45=1,"*","")</f>
        <v/>
      </c>
      <c r="I47" s="35" t="str">
        <f>IF(B45=1, compulsory_field_tinstr&amp;" "&amp;maxLength_500_tinstr, "")</f>
        <v/>
      </c>
    </row>
    <row r="48" spans="1:9" x14ac:dyDescent="0.25">
      <c r="C48" s="115" t="str">
        <f>additional_fields_title</f>
        <v>Campos adicionales</v>
      </c>
      <c r="D48" s="115"/>
      <c r="E48" s="115"/>
      <c r="F48" s="115"/>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3"/>
      <c r="E49" s="113"/>
      <c r="F49" s="113"/>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3"/>
      <c r="E50" s="113"/>
      <c r="F50" s="113"/>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3"/>
      <c r="E51" s="113"/>
      <c r="F51" s="113"/>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3"/>
      <c r="E52" s="113"/>
      <c r="F52" s="113"/>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3"/>
      <c r="E53" s="113"/>
      <c r="F53" s="113"/>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2" t="s">
        <v>63</v>
      </c>
      <c r="F54" s="112"/>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2" t="s">
        <v>63</v>
      </c>
      <c r="F55" s="112"/>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2" t="s">
        <v>63</v>
      </c>
      <c r="F56" s="112"/>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2" t="s">
        <v>63</v>
      </c>
      <c r="F57" s="112"/>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2" t="s">
        <v>63</v>
      </c>
      <c r="F58" s="112"/>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2" t="s">
        <v>63</v>
      </c>
      <c r="F59" s="112"/>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32"/>
      <c r="E60" s="132"/>
      <c r="F60" s="132"/>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36" t="str">
        <f>projectPurposes_label</f>
        <v>Finalidad del (de los) proyecto(s)</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baseColWidth="10"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workbookViewId="0">
      <selection sqref="A1:XFD1048576"/>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798D43537D56041A7B703FD3795EF81" ma:contentTypeVersion="1" ma:contentTypeDescription="Crear nuevo documento." ma:contentTypeScope="" ma:versionID="331603a37704566fea6a8486d513ffc9">
  <xsd:schema xmlns:xsd="http://www.w3.org/2001/XMLSchema" xmlns:xs="http://www.w3.org/2001/XMLSchema" xmlns:p="http://schemas.microsoft.com/office/2006/metadata/properties" xmlns:ns1="http://schemas.microsoft.com/sharepoint/v3" targetNamespace="http://schemas.microsoft.com/office/2006/metadata/properties" ma:root="true" ma:fieldsID="0fa58ab6bdef439119b64b6b50b7cac5"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673472-ABFA-4938-8AA0-E5A3EA6F604B}">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DA410619-2B87-452F-BCB2-D536E5F4900E}">
  <ds:schemaRefs>
    <ds:schemaRef ds:uri="http://schemas.microsoft.com/sharepoint/v3/contenttype/forms"/>
  </ds:schemaRefs>
</ds:datastoreItem>
</file>

<file path=customXml/itemProps3.xml><?xml version="1.0" encoding="utf-8"?>
<ds:datastoreItem xmlns:ds="http://schemas.openxmlformats.org/officeDocument/2006/customXml" ds:itemID="{3C2CFEB0-2BBF-4CC6-87D4-3C031DDE45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Esmeralda Carroza García</cp:lastModifiedBy>
  <dcterms:created xsi:type="dcterms:W3CDTF">2020-03-26T19:58:53Z</dcterms:created>
  <dcterms:modified xsi:type="dcterms:W3CDTF">2021-09-24T07:55:23Z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0x0101001798D43537D56041A7B703FD3795EF81</vt:lpwstr>
  </property>
</Properties>
</file>